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14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468" windowHeight="8192" windowWidth="16384" xWindow="0" yWindow="0"/>
  </bookViews>
  <sheets>
    <sheet name="PMI Flicker Settings Grapher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<sst xmlns="http://schemas.openxmlformats.org/spreadsheetml/2006/main" count="21" uniqueCount="21">
  <si>
    <t>PMI ProVision Settings</t>
  </si>
  <si>
    <t>Custom Curve</t>
  </si>
  <si>
    <t>GE Curves</t>
  </si>
  <si>
    <t>PMI Fixed Period</t>
  </si>
  <si>
    <t>Tolerance</t>
  </si>
  <si>
    <t>Limit</t>
  </si>
  <si>
    <t>Dips / Minute</t>
  </si>
  <si>
    <t>Dips/Minute</t>
  </si>
  <si>
    <t>Percent Voltage Dip</t>
  </si>
  <si>
    <t>Dips / minute</t>
  </si>
  <si>
    <t>GE Visible Percent Voltage Dip</t>
  </si>
  <si>
    <t>GE Irritation Percent Voltage Dip</t>
  </si>
  <si>
    <t>10 Seconds</t>
  </si>
  <si>
    <t>1 Minute</t>
  </si>
  <si>
    <t>15 Minute</t>
  </si>
  <si>
    <t>30 Minute</t>
  </si>
  <si>
    <t>1 Hour</t>
  </si>
  <si>
    <t>4 Hour</t>
  </si>
  <si>
    <t>8 Hour</t>
  </si>
  <si>
    <t>12 Hour</t>
  </si>
  <si>
    <t>24 Hour</t>
  </si>
</sst>
</file>

<file path=xl/styles.xml><?xml version="1.0" encoding="utf-8"?>
<styleSheet xmlns="http://schemas.openxmlformats.org/spreadsheetml/2006/main">
  <numFmts count="5">
    <numFmt formatCode="GENERAL" numFmtId="164"/>
    <numFmt formatCode="0.0%" numFmtId="165"/>
    <numFmt formatCode="0.000" numFmtId="166"/>
    <numFmt formatCode="0.0000" numFmtId="167"/>
    <numFmt formatCode="0.00%" numFmtId="168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8"/>
      <color rgb="FF000000"/>
      <name val="Calibri"/>
      <family val="2"/>
    </font>
    <font>
      <sz val="10"/>
      <name val="Arial"/>
      <family val="2"/>
    </font>
    <font>
      <b val="true"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Down="false" diagonalUp="false">
      <left/>
      <right/>
      <top/>
      <bottom/>
      <diagonal/>
    </border>
    <border diagonalDown="false" diagonalUp="false">
      <left/>
      <right/>
      <top/>
      <bottom style="thin"/>
      <diagonal/>
    </border>
    <border diagonalDown="false" diagonalUp="false">
      <left/>
      <right style="thin"/>
      <top style="thin"/>
      <bottom/>
      <diagonal/>
    </border>
    <border diagonalDown="false" diagonalUp="false">
      <left/>
      <right style="thin"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4" numFmtId="164" xfId="0">
      <alignment horizontal="center" indent="0" shrinkToFit="false" textRotation="0" vertical="bottom" wrapText="true"/>
      <protection hidden="false" locked="true"/>
    </xf>
    <xf applyAlignment="true" applyBorder="false" applyFont="true" applyProtection="false" borderId="0" fillId="0" fontId="5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0" fillId="0" fontId="4" numFmtId="164" xfId="0">
      <alignment horizontal="center" indent="0" shrinkToFit="false" textRotation="0" vertical="bottom" wrapText="tru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6" numFmtId="164" xfId="0">
      <alignment horizontal="center" indent="0" shrinkToFit="false" textRotation="0" vertical="bottom" wrapText="true"/>
      <protection hidden="false" locked="true"/>
    </xf>
    <xf applyAlignment="true" applyBorder="false" applyFont="true" applyProtection="false" borderId="0" fillId="0" fontId="6" numFmtId="164" xfId="0">
      <alignment horizontal="center" indent="0" shrinkToFit="false" textRotation="0" vertical="bottom" wrapText="true"/>
      <protection hidden="false" locked="true"/>
    </xf>
    <xf applyAlignment="true" applyBorder="false" applyFont="false" applyProtection="false" borderId="0" fillId="0" fontId="0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0" fillId="0" fontId="6" numFmtId="164" xfId="0">
      <alignment horizontal="center" indent="0" shrinkToFit="false" textRotation="0" vertical="bottom" wrapText="true"/>
      <protection hidden="false" locked="true"/>
    </xf>
    <xf applyAlignment="false" applyBorder="true" applyFont="true" applyProtection="false" borderId="2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2" fontId="0" numFmtId="165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2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6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5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7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3" fillId="0" fontId="0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BE4B48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8B855"/>
      <rgbColor rgb="FFFFCC00"/>
      <rgbColor rgb="FFFF9900"/>
      <rgbColor rgb="FFFF6600"/>
      <rgbColor rgb="FF7D5FA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>
                <a:solidFill>
                  <a:srgbClr val="000000"/>
                </a:solidFill>
                <a:latin typeface="Calibri"/>
              </a:rPr>
              <a:t>Standard GE Flicker Curves and ProVision Custom Curve</a:t>
            </a:r>
          </a:p>
        </c:rich>
      </c:tx>
      <c:layout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'PMI Flicker Settings Grapher'!$F$1:$F$1</c:f>
              <c:strCache>
                <c:ptCount val="1"/>
                <c:pt idx="0">
                  <c:v>Custom Curve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ize val="2"/>
          </c:marker>
          <c:smooth val="1"/>
          <c:xVal>
            <c:numRef>
              <c:f>'PMI Flicker Settings Grapher'!$F$3:$F$11</c:f>
              <c:numCache>
                <c:formatCode>General</c:formatCode>
                <c:ptCount val="9"/>
                <c:pt idx="0">
                  <c:v>0.00694444444444444</c:v>
                </c:pt>
                <c:pt idx="1">
                  <c:v>0.0138888888888889</c:v>
                </c:pt>
                <c:pt idx="2">
                  <c:v>0.0208333333333333</c:v>
                </c:pt>
                <c:pt idx="3">
                  <c:v>0.0416666666666667</c:v>
                </c:pt>
                <c:pt idx="4">
                  <c:v>0.166666666666667</c:v>
                </c:pt>
                <c:pt idx="5">
                  <c:v>0.333333333333333</c:v>
                </c:pt>
                <c:pt idx="6">
                  <c:v>0.666666666666667</c:v>
                </c:pt>
                <c:pt idx="7">
                  <c:v>10</c:v>
                </c:pt>
                <c:pt idx="8">
                  <c:v>30</c:v>
                </c:pt>
              </c:numCache>
            </c:numRef>
          </c:xVal>
          <c:yVal>
            <c:numRef>
              <c:f>'PMI Flicker Settings Grapher'!$G$3:$G$11</c:f>
              <c:numCache>
                <c:formatCode>General</c:formatCode>
                <c:ptCount val="9"/>
                <c:pt idx="0">
                  <c:v>0.07</c:v>
                </c:pt>
                <c:pt idx="1">
                  <c:v>0.06</c:v>
                </c:pt>
                <c:pt idx="2">
                  <c:v>0.057</c:v>
                </c:pt>
                <c:pt idx="3">
                  <c:v>0.047</c:v>
                </c:pt>
                <c:pt idx="4">
                  <c:v>0.031</c:v>
                </c:pt>
                <c:pt idx="5">
                  <c:v>0.026</c:v>
                </c:pt>
                <c:pt idx="6">
                  <c:v>0.021</c:v>
                </c:pt>
                <c:pt idx="7">
                  <c:v>0.012</c:v>
                </c:pt>
                <c:pt idx="8">
                  <c:v>0.009</c:v>
                </c:pt>
              </c:numCache>
            </c:numRef>
          </c:yVal>
        </c:ser>
        <c:ser>
          <c:idx val="1"/>
          <c:order val="1"/>
          <c:tx>
            <c:strRef>
              <c:f>'PMI Flicker Settings Grapher'!$J$2:$J$2</c:f>
              <c:strCache>
                <c:ptCount val="1"/>
                <c:pt idx="0">
                  <c:v>GE Visible Percent Voltage Dip</c:v>
                </c:pt>
              </c:strCache>
            </c:strRef>
          </c:tx>
          <c:spPr>
            <a:solidFill>
              <a:srgbClr val="98b855"/>
            </a:solidFill>
            <a:ln w="28440">
              <a:solidFill>
                <a:srgbClr val="98b855"/>
              </a:solidFill>
              <a:round/>
            </a:ln>
          </c:spPr>
          <c:marker>
            <c:size val="2"/>
          </c:marker>
          <c:smooth val="1"/>
          <c:xVal>
            <c:numRef>
              <c:f>'PMI Flicker Settings Grapher'!$I$3:$I$14</c:f>
              <c:numCache>
                <c:formatCode>General</c:formatCode>
                <c:ptCount val="12"/>
                <c:pt idx="0">
                  <c:v>0.0208</c:v>
                </c:pt>
                <c:pt idx="1">
                  <c:v>0.0417</c:v>
                </c:pt>
                <c:pt idx="2">
                  <c:v>0.1667</c:v>
                </c:pt>
                <c:pt idx="3">
                  <c:v>0.3333</c:v>
                </c:pt>
                <c:pt idx="4">
                  <c:v>0.6666</c:v>
                </c:pt>
                <c:pt idx="5">
                  <c:v>10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300</c:v>
                </c:pt>
                <c:pt idx="10">
                  <c:v>600</c:v>
                </c:pt>
                <c:pt idx="11">
                  <c:v>1200</c:v>
                </c:pt>
              </c:numCache>
            </c:numRef>
          </c:xVal>
          <c:yVal>
            <c:numRef>
              <c:f>'PMI Flicker Settings Grapher'!$J$3:$J$14</c:f>
              <c:numCache>
                <c:formatCode>General</c:formatCode>
                <c:ptCount val="12"/>
                <c:pt idx="0">
                  <c:v>0.0265</c:v>
                </c:pt>
                <c:pt idx="1">
                  <c:v>0.0195</c:v>
                </c:pt>
                <c:pt idx="2">
                  <c:v>0.0118</c:v>
                </c:pt>
                <c:pt idx="3">
                  <c:v>0.009</c:v>
                </c:pt>
                <c:pt idx="4">
                  <c:v>0.007</c:v>
                </c:pt>
                <c:pt idx="5">
                  <c:v>0.0044</c:v>
                </c:pt>
                <c:pt idx="6">
                  <c:v>0.004</c:v>
                </c:pt>
                <c:pt idx="7">
                  <c:v>0.0031</c:v>
                </c:pt>
                <c:pt idx="8">
                  <c:v>0.003</c:v>
                </c:pt>
                <c:pt idx="9">
                  <c:v>0.0027</c:v>
                </c:pt>
                <c:pt idx="10">
                  <c:v>0.004</c:v>
                </c:pt>
                <c:pt idx="11">
                  <c:v>0.01</c:v>
                </c:pt>
              </c:numCache>
            </c:numRef>
          </c:yVal>
        </c:ser>
        <c:ser>
          <c:idx val="2"/>
          <c:order val="2"/>
          <c:tx>
            <c:strRef>
              <c:f>'PMI Flicker Settings Grapher'!$K$2:$K$2</c:f>
              <c:strCache>
                <c:ptCount val="1"/>
                <c:pt idx="0">
                  <c:v>GE Irritation Percent Voltage Dip</c:v>
                </c:pt>
              </c:strCache>
            </c:strRef>
          </c:tx>
          <c:spPr>
            <a:solidFill>
              <a:srgbClr val="7d5fa0"/>
            </a:solidFill>
            <a:ln w="28440">
              <a:solidFill>
                <a:srgbClr val="7d5fa0"/>
              </a:solidFill>
              <a:round/>
            </a:ln>
          </c:spPr>
          <c:marker>
            <c:size val="2"/>
          </c:marker>
          <c:smooth val="1"/>
          <c:xVal>
            <c:numRef>
              <c:f>'PMI Flicker Settings Grapher'!$I$3:$I$14</c:f>
              <c:numCache>
                <c:formatCode>General</c:formatCode>
                <c:ptCount val="12"/>
                <c:pt idx="0">
                  <c:v>0.0208</c:v>
                </c:pt>
                <c:pt idx="1">
                  <c:v>0.0417</c:v>
                </c:pt>
                <c:pt idx="2">
                  <c:v>0.1667</c:v>
                </c:pt>
                <c:pt idx="3">
                  <c:v>0.3333</c:v>
                </c:pt>
                <c:pt idx="4">
                  <c:v>0.6666</c:v>
                </c:pt>
                <c:pt idx="5">
                  <c:v>10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300</c:v>
                </c:pt>
                <c:pt idx="10">
                  <c:v>600</c:v>
                </c:pt>
                <c:pt idx="11">
                  <c:v>1200</c:v>
                </c:pt>
              </c:numCache>
            </c:numRef>
          </c:xVal>
          <c:yVal>
            <c:numRef>
              <c:f>'PMI Flicker Settings Grapher'!$K$3:$K$14</c:f>
              <c:numCache>
                <c:formatCode>General</c:formatCode>
                <c:ptCount val="12"/>
                <c:pt idx="0">
                  <c:v>0.058</c:v>
                </c:pt>
                <c:pt idx="1">
                  <c:v>0.0465</c:v>
                </c:pt>
                <c:pt idx="2">
                  <c:v>0.0315</c:v>
                </c:pt>
                <c:pt idx="3">
                  <c:v>0.0258</c:v>
                </c:pt>
                <c:pt idx="4">
                  <c:v>0.0205</c:v>
                </c:pt>
                <c:pt idx="5">
                  <c:v>0.0118</c:v>
                </c:pt>
                <c:pt idx="6">
                  <c:v>0.009</c:v>
                </c:pt>
                <c:pt idx="7">
                  <c:v>0.0075</c:v>
                </c:pt>
                <c:pt idx="8">
                  <c:v>0.005</c:v>
                </c:pt>
                <c:pt idx="9">
                  <c:v>0.0044</c:v>
                </c:pt>
                <c:pt idx="10">
                  <c:v>0.0075</c:v>
                </c:pt>
                <c:pt idx="11">
                  <c:v>0.0145</c:v>
                </c:pt>
              </c:numCache>
            </c:numRef>
          </c:yVal>
        </c:ser>
        <c:axId val="48433466"/>
        <c:axId val="5139775"/>
      </c:scatterChart>
      <c:valAx>
        <c:axId val="48433466"/>
        <c:scaling>
          <c:orientation val="minMax"/>
          <c:logBase val="10"/>
          <c:max val="1500"/>
          <c:min val="0.00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b="1" sz="1400">
                    <a:solidFill>
                      <a:srgbClr val="000000"/>
                    </a:solidFill>
                    <a:latin typeface="Calibri"/>
                  </a:rPr>
                  <a:t>Dips Per Minute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5139775"/>
        <c:crossesAt val="0"/>
      </c:valAx>
      <c:valAx>
        <c:axId val="513977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b="1" sz="1400">
                    <a:solidFill>
                      <a:srgbClr val="000000"/>
                    </a:solidFill>
                    <a:latin typeface="Calibri"/>
                  </a:rPr>
                  <a:t>Percentage Voltage Dip</a:t>
                </a:r>
              </a:p>
            </c:rich>
          </c:tx>
          <c:layout/>
        </c:title>
        <c:majorTickMark val="out"/>
        <c:minorTickMark val="none"/>
        <c:tickLblPos val="low"/>
        <c:spPr>
          <a:ln w="9360">
            <a:noFill/>
          </a:ln>
        </c:spPr>
        <c:crossAx val="48433466"/>
        <c:crossesAt val="1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noFill/>
    <a:ln>
      <a:solidFill>
        <a:srgbClr val="4f81bd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0</xdr:col>
      <xdr:colOff>192240</xdr:colOff>
      <xdr:row>15</xdr:row>
      <xdr:rowOff>174240</xdr:rowOff>
    </xdr:from>
    <xdr:to>
      <xdr:col>10</xdr:col>
      <xdr:colOff>885600</xdr:colOff>
      <xdr:row>38</xdr:row>
      <xdr:rowOff>20520</xdr:rowOff>
    </xdr:to>
    <xdr:graphicFrame>
      <xdr:nvGraphicFramePr>
        <xdr:cNvPr id="0" name="Chart 1"/>
        <xdr:cNvGraphicFramePr/>
      </xdr:nvGraphicFramePr>
      <xdr:xfrm>
        <a:off x="192240" y="3186000"/>
        <a:ext cx="10175760" cy="422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78" zoomScaleNormal="78" zoomScalePageLayoutView="100">
      <selection activeCell="L2" activeCellId="0" pane="topLeft" sqref="L2"/>
    </sheetView>
  </sheetViews>
  <sheetFormatPr defaultRowHeight="15"/>
  <cols>
    <col collapsed="false" hidden="false" max="1" min="1" style="0" width="18.0357142857143"/>
    <col collapsed="false" hidden="false" max="2" min="2" style="0" width="12.0255102040816"/>
    <col collapsed="false" hidden="false" max="3" min="3" style="0" width="8.8469387755102"/>
    <col collapsed="false" hidden="false" max="4" min="4" style="0" width="14.3724489795918"/>
    <col collapsed="false" hidden="false" max="5" min="5" style="0" width="16.0918367346939"/>
    <col collapsed="false" hidden="false" max="6" min="6" style="0" width="13.8214285714286"/>
    <col collapsed="false" hidden="false" max="7" min="7" style="0" width="13.1479591836735"/>
    <col collapsed="false" hidden="false" max="8" min="8" style="0" width="12.8622448979592"/>
    <col collapsed="false" hidden="false" max="9" min="9" style="0" width="13.8214285714286"/>
    <col collapsed="false" hidden="false" max="10" min="10" style="0" width="11.3673469387755"/>
    <col collapsed="false" hidden="false" max="11" min="11" style="0" width="12.5969387755102"/>
    <col collapsed="false" hidden="false" max="12" min="12" style="0" width="12.1785714285714"/>
    <col collapsed="false" hidden="false" max="1025" min="13" style="0" width="8.8469387755102"/>
  </cols>
  <sheetData>
    <row collapsed="false" customFormat="false" customHeight="true" hidden="false" ht="20.05" outlineLevel="0" r="1">
      <c r="A1" s="1" t="s">
        <v>0</v>
      </c>
      <c r="B1" s="1"/>
      <c r="C1" s="1"/>
      <c r="D1" s="1"/>
      <c r="E1" s="2"/>
      <c r="F1" s="3" t="s">
        <v>1</v>
      </c>
      <c r="G1" s="3"/>
      <c r="H1" s="4"/>
      <c r="I1" s="3" t="s">
        <v>2</v>
      </c>
      <c r="J1" s="3"/>
      <c r="K1" s="3"/>
    </row>
    <row collapsed="false" customFormat="false" customHeight="true" hidden="false" ht="42.5" outlineLevel="0" r="2">
      <c r="A2" s="5" t="s">
        <v>3</v>
      </c>
      <c r="B2" s="5" t="s">
        <v>4</v>
      </c>
      <c r="C2" s="5" t="s">
        <v>5</v>
      </c>
      <c r="D2" s="6" t="s">
        <v>6</v>
      </c>
      <c r="E2" s="7"/>
      <c r="F2" s="6" t="s">
        <v>7</v>
      </c>
      <c r="G2" s="6" t="s">
        <v>8</v>
      </c>
      <c r="I2" s="8" t="s">
        <v>9</v>
      </c>
      <c r="J2" s="6" t="s">
        <v>10</v>
      </c>
      <c r="K2" s="6" t="s">
        <v>11</v>
      </c>
    </row>
    <row collapsed="false" customFormat="false" customHeight="false" hidden="false" ht="13.3" outlineLevel="0" r="3">
      <c r="A3" s="9" t="s">
        <v>12</v>
      </c>
      <c r="B3" s="10" t="n">
        <v>0.009</v>
      </c>
      <c r="C3" s="11" t="n">
        <v>5</v>
      </c>
      <c r="D3" s="12" t="n">
        <f aca="false">C3*6</f>
        <v>30</v>
      </c>
      <c r="F3" s="12" t="n">
        <f aca="false">$C$11/(24*60)</f>
        <v>0.00694444444444444</v>
      </c>
      <c r="G3" s="13" t="n">
        <f aca="false">B11</f>
        <v>0.07</v>
      </c>
      <c r="I3" s="14" t="n">
        <v>0.0208</v>
      </c>
      <c r="J3" s="15" t="n">
        <v>0.0265</v>
      </c>
      <c r="K3" s="15" t="n">
        <v>0.058</v>
      </c>
    </row>
    <row collapsed="false" customFormat="false" customHeight="false" hidden="false" ht="13.3" outlineLevel="0" r="4">
      <c r="A4" s="16" t="s">
        <v>13</v>
      </c>
      <c r="B4" s="10" t="n">
        <v>0.012</v>
      </c>
      <c r="C4" s="11" t="n">
        <v>10</v>
      </c>
      <c r="D4" s="12" t="n">
        <f aca="false">C4</f>
        <v>10</v>
      </c>
      <c r="F4" s="12" t="n">
        <f aca="false">$C$10/(12*60)</f>
        <v>0.0138888888888889</v>
      </c>
      <c r="G4" s="13" t="n">
        <f aca="false">B10</f>
        <v>0.06</v>
      </c>
      <c r="I4" s="14" t="n">
        <v>0.0417</v>
      </c>
      <c r="J4" s="15" t="n">
        <v>0.0195</v>
      </c>
      <c r="K4" s="15" t="n">
        <v>0.0465</v>
      </c>
    </row>
    <row collapsed="false" customFormat="false" customHeight="false" hidden="false" ht="13.3" outlineLevel="0" r="5">
      <c r="A5" s="16" t="s">
        <v>14</v>
      </c>
      <c r="B5" s="10" t="n">
        <v>0.021</v>
      </c>
      <c r="C5" s="11" t="n">
        <v>10</v>
      </c>
      <c r="D5" s="12" t="n">
        <f aca="false">C5/15</f>
        <v>0.666666666666667</v>
      </c>
      <c r="F5" s="12" t="n">
        <f aca="false">$C$9/(8*60)</f>
        <v>0.0208333333333333</v>
      </c>
      <c r="G5" s="13" t="n">
        <f aca="false">B9</f>
        <v>0.057</v>
      </c>
      <c r="I5" s="14" t="n">
        <v>0.1667</v>
      </c>
      <c r="J5" s="15" t="n">
        <v>0.0118</v>
      </c>
      <c r="K5" s="15" t="n">
        <v>0.0315</v>
      </c>
    </row>
    <row collapsed="false" customFormat="false" customHeight="false" hidden="false" ht="13.3" outlineLevel="0" r="6">
      <c r="A6" s="16" t="s">
        <v>15</v>
      </c>
      <c r="B6" s="10" t="n">
        <v>0.026</v>
      </c>
      <c r="C6" s="11" t="n">
        <v>10</v>
      </c>
      <c r="D6" s="12" t="n">
        <f aca="false">C6/30</f>
        <v>0.333333333333333</v>
      </c>
      <c r="F6" s="12" t="n">
        <f aca="false">$C$8/(4*60)</f>
        <v>0.0416666666666667</v>
      </c>
      <c r="G6" s="13" t="n">
        <f aca="false">B8</f>
        <v>0.047</v>
      </c>
      <c r="I6" s="14" t="n">
        <v>0.3333</v>
      </c>
      <c r="J6" s="15" t="n">
        <v>0.009</v>
      </c>
      <c r="K6" s="15" t="n">
        <v>0.0258</v>
      </c>
    </row>
    <row collapsed="false" customFormat="false" customHeight="false" hidden="false" ht="13.3" outlineLevel="0" r="7">
      <c r="A7" s="16" t="s">
        <v>16</v>
      </c>
      <c r="B7" s="10" t="n">
        <v>0.031</v>
      </c>
      <c r="C7" s="11" t="n">
        <v>10</v>
      </c>
      <c r="D7" s="12" t="n">
        <f aca="false">C7/60</f>
        <v>0.166666666666667</v>
      </c>
      <c r="F7" s="12" t="n">
        <f aca="false">$C$7/60</f>
        <v>0.166666666666667</v>
      </c>
      <c r="G7" s="13" t="n">
        <f aca="false">B7</f>
        <v>0.031</v>
      </c>
      <c r="I7" s="14" t="n">
        <v>0.6666</v>
      </c>
      <c r="J7" s="15" t="n">
        <v>0.007</v>
      </c>
      <c r="K7" s="15" t="n">
        <v>0.0205</v>
      </c>
    </row>
    <row collapsed="false" customFormat="false" customHeight="false" hidden="false" ht="13.3" outlineLevel="0" r="8">
      <c r="A8" s="16" t="s">
        <v>17</v>
      </c>
      <c r="B8" s="10" t="n">
        <v>0.047</v>
      </c>
      <c r="C8" s="11" t="n">
        <v>10</v>
      </c>
      <c r="D8" s="12" t="n">
        <f aca="false">C8/(4*60)</f>
        <v>0.0416666666666667</v>
      </c>
      <c r="F8" s="12" t="n">
        <f aca="false">$C$6/30</f>
        <v>0.333333333333333</v>
      </c>
      <c r="G8" s="13" t="n">
        <f aca="false">B6</f>
        <v>0.026</v>
      </c>
      <c r="I8" s="0" t="n">
        <v>10</v>
      </c>
      <c r="J8" s="15" t="n">
        <v>0.0044</v>
      </c>
      <c r="K8" s="15" t="n">
        <v>0.0118</v>
      </c>
    </row>
    <row collapsed="false" customFormat="false" customHeight="false" hidden="false" ht="13.3" outlineLevel="0" r="9">
      <c r="A9" s="16" t="s">
        <v>18</v>
      </c>
      <c r="B9" s="10" t="n">
        <v>0.057</v>
      </c>
      <c r="C9" s="11" t="n">
        <v>10</v>
      </c>
      <c r="D9" s="12" t="n">
        <f aca="false">C9/(8*60)</f>
        <v>0.0208333333333333</v>
      </c>
      <c r="F9" s="12" t="n">
        <f aca="false">$C$5/15</f>
        <v>0.666666666666667</v>
      </c>
      <c r="G9" s="13" t="n">
        <f aca="false">B5</f>
        <v>0.021</v>
      </c>
      <c r="I9" s="0" t="n">
        <v>30</v>
      </c>
      <c r="J9" s="15" t="n">
        <v>0.004</v>
      </c>
      <c r="K9" s="15" t="n">
        <v>0.009</v>
      </c>
    </row>
    <row collapsed="false" customFormat="false" customHeight="false" hidden="false" ht="13.3" outlineLevel="0" r="10">
      <c r="A10" s="16" t="s">
        <v>19</v>
      </c>
      <c r="B10" s="10" t="n">
        <v>0.06</v>
      </c>
      <c r="C10" s="11" t="n">
        <v>10</v>
      </c>
      <c r="D10" s="12" t="n">
        <f aca="false">C10/(12*60)</f>
        <v>0.0138888888888889</v>
      </c>
      <c r="F10" s="12" t="n">
        <f aca="false">$C$4/1</f>
        <v>10</v>
      </c>
      <c r="G10" s="13" t="n">
        <f aca="false">B4</f>
        <v>0.012</v>
      </c>
      <c r="I10" s="0" t="n">
        <v>60</v>
      </c>
      <c r="J10" s="15" t="n">
        <v>0.0031</v>
      </c>
      <c r="K10" s="15" t="n">
        <v>0.0075</v>
      </c>
    </row>
    <row collapsed="false" customFormat="false" customHeight="false" hidden="false" ht="13.3" outlineLevel="0" r="11">
      <c r="A11" s="16" t="s">
        <v>20</v>
      </c>
      <c r="B11" s="10" t="n">
        <v>0.07</v>
      </c>
      <c r="C11" s="11" t="n">
        <v>10</v>
      </c>
      <c r="D11" s="12" t="n">
        <f aca="false">C11/1440</f>
        <v>0.00694444444444444</v>
      </c>
      <c r="F11" s="12" t="n">
        <f aca="false">$C$3/10*60</f>
        <v>30</v>
      </c>
      <c r="G11" s="13" t="n">
        <f aca="false">B3</f>
        <v>0.009</v>
      </c>
      <c r="I11" s="0" t="n">
        <v>120</v>
      </c>
      <c r="J11" s="15" t="n">
        <v>0.003</v>
      </c>
      <c r="K11" s="15" t="n">
        <v>0.005</v>
      </c>
    </row>
    <row collapsed="false" customFormat="false" customHeight="false" hidden="false" ht="13.3" outlineLevel="0" r="12">
      <c r="I12" s="0" t="n">
        <f aca="false">5*60</f>
        <v>300</v>
      </c>
      <c r="J12" s="15" t="n">
        <v>0.0027</v>
      </c>
      <c r="K12" s="15" t="n">
        <v>0.0044</v>
      </c>
    </row>
    <row collapsed="false" customFormat="false" customHeight="false" hidden="false" ht="13.3" outlineLevel="0" r="13">
      <c r="I13" s="0" t="n">
        <f aca="false">10*60</f>
        <v>600</v>
      </c>
      <c r="J13" s="15" t="n">
        <v>0.004</v>
      </c>
      <c r="K13" s="15" t="n">
        <v>0.0075</v>
      </c>
    </row>
    <row collapsed="false" customFormat="false" customHeight="false" hidden="false" ht="13.3" outlineLevel="0" r="14">
      <c r="I14" s="0" t="n">
        <f aca="false">20*60</f>
        <v>1200</v>
      </c>
      <c r="J14" s="15" t="n">
        <v>0.01</v>
      </c>
      <c r="K14" s="15" t="n">
        <v>0.0145</v>
      </c>
    </row>
  </sheetData>
  <mergeCells count="3">
    <mergeCell ref="A1:D1"/>
    <mergeCell ref="F1:G1"/>
    <mergeCell ref="I1:K1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LibreOffice/4.1.6.2$Linux_X86_64 LibreOffice_project/40ff705089295be5be0aae9b15123f687c05b0a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2015-06-08T22:52:57Z</dcterms:created>
  <dc:creator>Chris Mullins</dc:creator>
  <cp:lastModifiedBy>Chris Mullins</cp:lastModifiedBy>
  <dcterms:modified xsi:type="dcterms:W3CDTF">2015-06-08T23:52:22Z</dcterms:modified>
  <cp:revision>0</cp:revision>
</cp:coreProperties>
</file>